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DF9E021C-68A7-4C7C-83BE-9FCC98F9E27D}" xr6:coauthVersionLast="47" xr6:coauthVersionMax="47" xr10:uidLastSave="{00000000-0000-0000-0000-000000000000}"/>
  <bookViews>
    <workbookView xWindow="-120" yWindow="-120" windowWidth="29040" windowHeight="15720" xr2:uid="{EE5A3C43-1BA6-439B-96C1-FECCAFF81F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I4" i="1"/>
  <c r="H4" i="1"/>
  <c r="G4" i="1"/>
  <c r="I3" i="1"/>
  <c r="H3" i="1"/>
  <c r="I2" i="1"/>
  <c r="H2" i="1"/>
  <c r="G3" i="1"/>
  <c r="G2" i="1"/>
  <c r="F5" i="1"/>
  <c r="F4" i="1"/>
</calcChain>
</file>

<file path=xl/sharedStrings.xml><?xml version="1.0" encoding="utf-8"?>
<sst xmlns="http://schemas.openxmlformats.org/spreadsheetml/2006/main" count="18" uniqueCount="18">
  <si>
    <t>Gear Type</t>
  </si>
  <si>
    <t>CPUE</t>
  </si>
  <si>
    <t>Pound Net</t>
  </si>
  <si>
    <t>Gill Net</t>
  </si>
  <si>
    <t>Trot Line</t>
  </si>
  <si>
    <t>Fish Pots</t>
  </si>
  <si>
    <t>Avg Daily Cost</t>
  </si>
  <si>
    <t>Avg Targeted Fishing Days</t>
  </si>
  <si>
    <t>IMPORTANT NOTES</t>
  </si>
  <si>
    <t xml:space="preserve">3) CPUE, or catch-per-unit effort, is based on aggregate VMRC data for watermen who caught &gt;100 pounds of blue catfish for any year between 2017-2022. </t>
  </si>
  <si>
    <t>All numbers should be considered estimates and are not guaranteed to reflect actual scenarios.</t>
  </si>
  <si>
    <t>Estimated Net Revenue at $0.50/lb</t>
  </si>
  <si>
    <t>Estimated Net Revenue at  $0.75/lb</t>
  </si>
  <si>
    <t>Estimated Net Revenue at $1.00/lb</t>
  </si>
  <si>
    <t>Estimated Net Revenue at $1.25/lb</t>
  </si>
  <si>
    <t>Avg Annual Fixed Cost</t>
  </si>
  <si>
    <t>2) Averages for daily expenses and annual expenses may include multiple gear types.</t>
  </si>
  <si>
    <t>1) Averages for daily expenses and annual expenses are based off survey responses for watermen who fished greater than or equal to 100 days in a given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</si>
</sst>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rgb="FFEE0000"/>
      <name val="Aptos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rgb="FFFF0000"/>
      <name val="Aptos"/>
      <family val="2"/>
    </font>
    <font>
      <b/>
      <sz val="20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7" xfId="0" applyBorder="1"/>
    <xf numFmtId="4" fontId="0" fillId="0" borderId="0" xfId="0" applyNumberFormat="1"/>
    <xf numFmtId="39" fontId="0" fillId="0" borderId="0" xfId="0" applyNumberFormat="1"/>
    <xf numFmtId="4" fontId="0" fillId="2" borderId="0" xfId="0" applyNumberFormat="1" applyFill="1"/>
    <xf numFmtId="0" fontId="0" fillId="2" borderId="0" xfId="0" applyFill="1"/>
    <xf numFmtId="4" fontId="0" fillId="2" borderId="12" xfId="0" applyNumberFormat="1" applyFill="1" applyBorder="1"/>
    <xf numFmtId="4" fontId="0" fillId="2" borderId="11" xfId="0" applyNumberFormat="1" applyFill="1" applyBorder="1"/>
    <xf numFmtId="0" fontId="3" fillId="0" borderId="15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left" wrapText="1"/>
    </xf>
    <xf numFmtId="4" fontId="4" fillId="2" borderId="12" xfId="0" applyNumberFormat="1" applyFont="1" applyFill="1" applyBorder="1" applyAlignment="1">
      <alignment horizontal="left" wrapText="1"/>
    </xf>
    <xf numFmtId="4" fontId="7" fillId="2" borderId="11" xfId="0" applyNumberFormat="1" applyFont="1" applyFill="1" applyBorder="1" applyAlignment="1">
      <alignment horizontal="left" wrapText="1"/>
    </xf>
    <xf numFmtId="4" fontId="7" fillId="2" borderId="0" xfId="0" applyNumberFormat="1" applyFont="1" applyFill="1" applyAlignment="1">
      <alignment horizontal="left" wrapText="1"/>
    </xf>
    <xf numFmtId="4" fontId="7" fillId="2" borderId="12" xfId="0" applyNumberFormat="1" applyFont="1" applyFill="1" applyBorder="1" applyAlignment="1">
      <alignment horizontal="left" wrapText="1"/>
    </xf>
    <xf numFmtId="4" fontId="7" fillId="2" borderId="13" xfId="0" applyNumberFormat="1" applyFont="1" applyFill="1" applyBorder="1" applyAlignment="1">
      <alignment horizontal="left" wrapText="1"/>
    </xf>
    <xf numFmtId="4" fontId="7" fillId="2" borderId="14" xfId="0" applyNumberFormat="1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7AD8-000B-4DCA-83BD-929398BD11B2}">
  <dimension ref="A1:I19"/>
  <sheetViews>
    <sheetView tabSelected="1" workbookViewId="0">
      <selection activeCell="G13" sqref="G13"/>
    </sheetView>
  </sheetViews>
  <sheetFormatPr defaultRowHeight="15" x14ac:dyDescent="0.25"/>
  <cols>
    <col min="1" max="1" width="13.140625" bestFit="1" customWidth="1"/>
    <col min="2" max="2" width="23.140625" style="5" bestFit="1" customWidth="1"/>
    <col min="3" max="3" width="25.42578125" style="5" bestFit="1" customWidth="1"/>
    <col min="4" max="4" width="23" customWidth="1"/>
    <col min="5" max="5" width="18" customWidth="1"/>
    <col min="6" max="6" width="18.140625" style="5" customWidth="1"/>
    <col min="7" max="9" width="18.7109375" style="6" bestFit="1" customWidth="1"/>
  </cols>
  <sheetData>
    <row r="1" spans="1:9" s="14" customFormat="1" ht="63.75" thickBot="1" x14ac:dyDescent="0.3">
      <c r="A1" s="11" t="s">
        <v>0</v>
      </c>
      <c r="B1" s="12" t="s">
        <v>6</v>
      </c>
      <c r="C1" s="12" t="s">
        <v>15</v>
      </c>
      <c r="D1" s="1" t="s">
        <v>7</v>
      </c>
      <c r="E1" s="1" t="s">
        <v>1</v>
      </c>
      <c r="F1" s="12" t="s">
        <v>11</v>
      </c>
      <c r="G1" s="13" t="s">
        <v>12</v>
      </c>
      <c r="H1" s="13" t="s">
        <v>13</v>
      </c>
      <c r="I1" s="13" t="s">
        <v>14</v>
      </c>
    </row>
    <row r="2" spans="1:9" ht="30" customHeight="1" x14ac:dyDescent="0.25">
      <c r="A2" s="2" t="s">
        <v>2</v>
      </c>
      <c r="B2" s="15">
        <v>250.5</v>
      </c>
      <c r="C2" s="15">
        <v>12500.5</v>
      </c>
      <c r="D2" s="16">
        <v>100</v>
      </c>
      <c r="E2" s="16">
        <v>1370.6</v>
      </c>
      <c r="F2" s="15">
        <f>SUM((0.5*$E$2*$D$2)-($C$2+($B$2*$D$2)))</f>
        <v>30979.5</v>
      </c>
      <c r="G2" s="15">
        <f>((0.75*$E$2*$D$2)-($C$2+($B$2*$D$2)))</f>
        <v>65244.499999999985</v>
      </c>
      <c r="H2" s="15">
        <f>((1*$E$2*$D$2)-($C$2+($B$2*$D$2)))</f>
        <v>99509.5</v>
      </c>
      <c r="I2" s="15">
        <f>((1.25*$E$2*$D$2)-($C$2+($B$2*$D$2)))</f>
        <v>133774.5</v>
      </c>
    </row>
    <row r="3" spans="1:9" ht="30" customHeight="1" x14ac:dyDescent="0.25">
      <c r="A3" s="2" t="s">
        <v>3</v>
      </c>
      <c r="B3" s="15">
        <v>154.54</v>
      </c>
      <c r="C3" s="15">
        <v>13173.62</v>
      </c>
      <c r="D3" s="16">
        <v>100</v>
      </c>
      <c r="E3" s="16">
        <v>219.8</v>
      </c>
      <c r="F3" s="17">
        <f>SUM((0.5*$E$3*$D$3)-($C$3+($B$3*$D$3)))</f>
        <v>-17637.620000000003</v>
      </c>
      <c r="G3" s="17">
        <f>((0.75*$E$3*$D$3)-($C$3+($B$3*$D$3)))</f>
        <v>-12142.619999999999</v>
      </c>
      <c r="H3" s="17">
        <f>((1*$E$3*$D$3)-($C$3+($B$3*$D$3)))</f>
        <v>-6647.6200000000026</v>
      </c>
      <c r="I3" s="17">
        <f>((1.25*$E$3*$D$3)-($C$3+($B$3*$D$3)))</f>
        <v>-1152.6200000000026</v>
      </c>
    </row>
    <row r="4" spans="1:9" ht="30" customHeight="1" x14ac:dyDescent="0.25">
      <c r="A4" s="2" t="s">
        <v>4</v>
      </c>
      <c r="B4" s="15">
        <v>188.04</v>
      </c>
      <c r="C4" s="15">
        <v>11923.62</v>
      </c>
      <c r="D4" s="16">
        <v>100</v>
      </c>
      <c r="E4" s="16">
        <v>507.8</v>
      </c>
      <c r="F4" s="17">
        <f>((0.5*$E$4*$D$4)-($C$4+($B$4*$D$4)))</f>
        <v>-5337.6200000000026</v>
      </c>
      <c r="G4" s="15">
        <f>((0.75*$E$4*$D$4)-($C$4+($B$4*$D$4)))</f>
        <v>7357.3799999999974</v>
      </c>
      <c r="H4" s="15">
        <f>((1*$E$4*$D$4)-($C$4+($B$4*$D$4)))</f>
        <v>20052.379999999997</v>
      </c>
      <c r="I4" s="15">
        <f>((1.25*$E$4*$D$4)-($C$4+($B$4*$D$4)))</f>
        <v>32747.379999999997</v>
      </c>
    </row>
    <row r="5" spans="1:9" s="4" customFormat="1" ht="30" customHeight="1" x14ac:dyDescent="0.25">
      <c r="A5" s="3" t="s">
        <v>5</v>
      </c>
      <c r="B5" s="18">
        <v>181.35</v>
      </c>
      <c r="C5" s="18">
        <v>14039.04</v>
      </c>
      <c r="D5" s="19">
        <v>100</v>
      </c>
      <c r="E5" s="19">
        <v>1663.6</v>
      </c>
      <c r="F5" s="18">
        <f>((0.5*$E$5*$D$5)-($C$5+($B$5*$D$5)))</f>
        <v>51005.96</v>
      </c>
      <c r="G5" s="18">
        <v>92595.96</v>
      </c>
      <c r="H5" s="18">
        <v>134186</v>
      </c>
      <c r="I5" s="18">
        <v>175776</v>
      </c>
    </row>
    <row r="10" spans="1:9" ht="15.75" thickBot="1" x14ac:dyDescent="0.3"/>
    <row r="11" spans="1:9" x14ac:dyDescent="0.25">
      <c r="A11" s="20" t="s">
        <v>8</v>
      </c>
      <c r="B11" s="21"/>
      <c r="C11" s="21"/>
      <c r="D11" s="21"/>
      <c r="E11" s="22"/>
      <c r="F11" s="6"/>
      <c r="I11"/>
    </row>
    <row r="12" spans="1:9" x14ac:dyDescent="0.25">
      <c r="A12" s="23"/>
      <c r="B12" s="24"/>
      <c r="C12" s="24"/>
      <c r="D12" s="24"/>
      <c r="E12" s="25"/>
      <c r="F12" s="6"/>
      <c r="I12"/>
    </row>
    <row r="13" spans="1:9" ht="48.75" customHeight="1" x14ac:dyDescent="0.3">
      <c r="A13" s="26" t="s">
        <v>17</v>
      </c>
      <c r="B13" s="27"/>
      <c r="C13" s="27"/>
      <c r="D13" s="27"/>
      <c r="E13" s="28"/>
      <c r="F13" s="6"/>
      <c r="I13"/>
    </row>
    <row r="14" spans="1:9" ht="40.5" customHeight="1" x14ac:dyDescent="0.3">
      <c r="A14" s="26" t="s">
        <v>16</v>
      </c>
      <c r="B14" s="27"/>
      <c r="C14" s="27"/>
      <c r="D14" s="27"/>
      <c r="E14" s="28"/>
      <c r="F14" s="6"/>
      <c r="I14"/>
    </row>
    <row r="15" spans="1:9" x14ac:dyDescent="0.25">
      <c r="A15" s="10"/>
      <c r="B15" s="7"/>
      <c r="C15" s="8"/>
      <c r="D15" s="8"/>
      <c r="E15" s="9"/>
      <c r="F15" s="6"/>
      <c r="I15"/>
    </row>
    <row r="16" spans="1:9" ht="39.75" customHeight="1" x14ac:dyDescent="0.3">
      <c r="A16" s="26" t="s">
        <v>9</v>
      </c>
      <c r="B16" s="27"/>
      <c r="C16" s="27"/>
      <c r="D16" s="27"/>
      <c r="E16" s="28"/>
      <c r="F16" s="6"/>
      <c r="I16"/>
    </row>
    <row r="17" spans="1:9" x14ac:dyDescent="0.25">
      <c r="A17" s="10"/>
      <c r="B17" s="7"/>
      <c r="C17" s="8"/>
      <c r="D17" s="8"/>
      <c r="E17" s="9"/>
      <c r="F17" s="6"/>
      <c r="I17"/>
    </row>
    <row r="18" spans="1:9" ht="18.75" customHeight="1" x14ac:dyDescent="0.25">
      <c r="A18" s="29" t="s">
        <v>10</v>
      </c>
      <c r="B18" s="30"/>
      <c r="C18" s="30"/>
      <c r="D18" s="30"/>
      <c r="E18" s="31"/>
      <c r="F18" s="6"/>
      <c r="I18"/>
    </row>
    <row r="19" spans="1:9" ht="15.75" thickBot="1" x14ac:dyDescent="0.3">
      <c r="A19" s="32"/>
      <c r="B19" s="33"/>
      <c r="C19" s="33"/>
      <c r="D19" s="33"/>
      <c r="E19" s="34"/>
      <c r="F19" s="6"/>
      <c r="I19"/>
    </row>
  </sheetData>
  <mergeCells count="5">
    <mergeCell ref="A11:E12"/>
    <mergeCell ref="A13:E13"/>
    <mergeCell ref="A14:E14"/>
    <mergeCell ref="A16:E16"/>
    <mergeCell ref="A18:E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2025-08-11T16:33:29Z</dcterms:created>
  <dcterms:modified xsi:type="dcterms:W3CDTF">2025-08-11T16:38:46Z</dcterms:modified>
</cp:coreProperties>
</file>